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LP THEO SEMINARY\Desktop\"/>
    </mc:Choice>
  </mc:AlternateContent>
  <bookViews>
    <workbookView xWindow="0" yWindow="0" windowWidth="20490" windowHeight="7500"/>
  </bookViews>
  <sheets>
    <sheet name="Activities" sheetId="1" r:id="rId1"/>
  </sheets>
  <calcPr calcId="162913"/>
</workbook>
</file>

<file path=xl/calcChain.xml><?xml version="1.0" encoding="utf-8"?>
<calcChain xmlns="http://schemas.openxmlformats.org/spreadsheetml/2006/main">
  <c r="G26" i="1" l="1"/>
  <c r="H54" i="1"/>
  <c r="G47" i="1"/>
  <c r="G53" i="1"/>
  <c r="H53" i="1" s="1"/>
  <c r="G48" i="1"/>
  <c r="H48" i="1" s="1"/>
  <c r="G38" i="1"/>
  <c r="H38" i="1" s="1"/>
  <c r="G43" i="1"/>
  <c r="H43" i="1" s="1"/>
  <c r="G44" i="1"/>
  <c r="H44" i="1" s="1"/>
  <c r="G45" i="1"/>
  <c r="H45" i="1" s="1"/>
  <c r="G46" i="1"/>
  <c r="H46" i="1" s="1"/>
  <c r="G37" i="1"/>
  <c r="H37" i="1" s="1"/>
  <c r="G36" i="1"/>
  <c r="H36" i="1" s="1"/>
  <c r="H55" i="1"/>
  <c r="H56" i="1"/>
  <c r="H52" i="1"/>
  <c r="H47" i="1"/>
  <c r="H49" i="1"/>
  <c r="H39" i="1"/>
  <c r="H40" i="1"/>
  <c r="H35" i="1"/>
  <c r="G30" i="1"/>
  <c r="H30" i="1" s="1"/>
  <c r="G29" i="1"/>
  <c r="H29" i="1" s="1"/>
  <c r="G28" i="1"/>
  <c r="H28" i="1" s="1"/>
  <c r="H26" i="1"/>
  <c r="G25" i="1"/>
  <c r="H25" i="1" s="1"/>
  <c r="G23" i="1"/>
  <c r="H23" i="1" s="1"/>
  <c r="H27" i="1"/>
  <c r="H31" i="1"/>
  <c r="H32" i="1"/>
  <c r="G24" i="1"/>
  <c r="H24" i="1" s="1"/>
  <c r="H19" i="1"/>
  <c r="H20" i="1"/>
  <c r="G18" i="1"/>
  <c r="H18" i="1" s="1"/>
  <c r="G17" i="1"/>
  <c r="H17" i="1" s="1"/>
  <c r="G10" i="1"/>
  <c r="H10" i="1" s="1"/>
  <c r="H9" i="1"/>
  <c r="H14" i="1"/>
  <c r="H7" i="1"/>
  <c r="H8" i="1"/>
  <c r="H11" i="1"/>
  <c r="H12" i="1"/>
  <c r="H13" i="1"/>
  <c r="G6" i="1"/>
  <c r="H6" i="1" s="1"/>
  <c r="H5" i="1"/>
  <c r="E57" i="1"/>
  <c r="E50" i="1"/>
  <c r="E41" i="1"/>
  <c r="E33" i="1"/>
  <c r="E21" i="1"/>
  <c r="E15" i="1"/>
  <c r="G57" i="1" l="1"/>
  <c r="G50" i="1"/>
  <c r="H57" i="1"/>
  <c r="H33" i="1"/>
  <c r="G15" i="1"/>
  <c r="G41" i="1"/>
  <c r="H15" i="1"/>
  <c r="H50" i="1"/>
  <c r="H21" i="1"/>
  <c r="G21" i="1"/>
  <c r="H41" i="1"/>
  <c r="G33" i="1"/>
  <c r="G59" i="1" l="1"/>
</calcChain>
</file>

<file path=xl/sharedStrings.xml><?xml version="1.0" encoding="utf-8"?>
<sst xmlns="http://schemas.openxmlformats.org/spreadsheetml/2006/main" count="55" uniqueCount="51">
  <si>
    <t>Expenses</t>
  </si>
  <si>
    <t>Unit</t>
  </si>
  <si>
    <t xml:space="preserve"> Naira Cost/Unit</t>
  </si>
  <si>
    <t>Total Budget</t>
  </si>
  <si>
    <t xml:space="preserve"> Unit</t>
  </si>
  <si>
    <t xml:space="preserve"> Dollar Total</t>
  </si>
  <si>
    <t>Identification of beneficiaries</t>
  </si>
  <si>
    <t>Planning</t>
  </si>
  <si>
    <t>Fuel</t>
  </si>
  <si>
    <t>Total activity 1</t>
  </si>
  <si>
    <t>Seed grant</t>
  </si>
  <si>
    <t>Volunteer Staff Accommodation</t>
  </si>
  <si>
    <t>Total activity 2</t>
  </si>
  <si>
    <t>Identification and planning</t>
  </si>
  <si>
    <t>Workshop materials &amp; carry home package</t>
  </si>
  <si>
    <t>Feeding of participations</t>
  </si>
  <si>
    <t>Transportation of participations</t>
  </si>
  <si>
    <t>Accommodation of participants</t>
  </si>
  <si>
    <t>Facilitator's Appreciation</t>
  </si>
  <si>
    <t>Total activity 3</t>
  </si>
  <si>
    <t>Total activity 4</t>
  </si>
  <si>
    <t>Fuel Expenses</t>
  </si>
  <si>
    <t>Volunteer Staff Accommandation</t>
  </si>
  <si>
    <t>School Fees</t>
  </si>
  <si>
    <t>Literacy books</t>
  </si>
  <si>
    <t>Production of banner and fliers</t>
  </si>
  <si>
    <t xml:space="preserve">Feeding </t>
  </si>
  <si>
    <t>Total Activity 6</t>
  </si>
  <si>
    <t xml:space="preserve">Fuel </t>
  </si>
  <si>
    <t xml:space="preserve">Feeding Expenses during the visit </t>
  </si>
  <si>
    <t>Total expenses</t>
  </si>
  <si>
    <t xml:space="preserve">Education skill </t>
  </si>
  <si>
    <t>Training of 30 Women and Girls affected by Boko Haram on sewing for the period of six months</t>
  </si>
  <si>
    <t>Purchase of sewing machine</t>
  </si>
  <si>
    <t>Training fee</t>
  </si>
  <si>
    <t>Training of 20 Women and Girls affected by Boko Haram in knitting for the period of six months</t>
  </si>
  <si>
    <t>Purchase of knitting machine</t>
  </si>
  <si>
    <t>Training materials for practical   (sewing) Niddle, wrapper, sessors, measuring tape etc.</t>
  </si>
  <si>
    <t>Training materials for practical   (Knitting) knitting yard, partten, etc</t>
  </si>
  <si>
    <t>Activity 2 Payment of School fee  to 50 Orphans at the primary (elementary) school level  and book fee  (Learning materials for litracy classes) to 50 for women/girls</t>
  </si>
  <si>
    <t>Activity 3 Workshop on local nutritional foods and personal hyiene to mother's of orphan babies for two days.</t>
  </si>
  <si>
    <t>Activity 4  Provision of startup seed grant</t>
  </si>
  <si>
    <t>Activity 5  Awareness Seminar quarterly for 200 vulnerable women on self-protection and self- supporting.</t>
  </si>
  <si>
    <t>Seminar materials (flip chart, pens, markers, pins,name-tags, folders)</t>
  </si>
  <si>
    <t>Stipend</t>
  </si>
  <si>
    <t>Activity 6 Follow up and Monitoring Visit</t>
  </si>
  <si>
    <t>Total Activity 5</t>
  </si>
  <si>
    <t>WOMEN'S NETWORK SAFE SPACE MINISTRY (WNSSM) BUDGET 2023</t>
  </si>
  <si>
    <t xml:space="preserve">Note: </t>
  </si>
  <si>
    <t xml:space="preserve">2. Training and supporting women and girls will improve their livelyood and dignity in society. Since most of them are affected by Boko Haram, they are stigmatized. Providing skills education will empower and restore their dignity. Abusers will not take advantage of them again when they are empowered. Orphans children's life will be improved. Their educational pursuit will be attained. Malnourished children will have balanced diet and their livelihood enhanced.  </t>
  </si>
  <si>
    <t>1. Prices have changed in 2023 because inflation affected the cost price. Change rate for 1 dolla to Naira is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</si>
</sst>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Verdana"/>
      <family val="2"/>
    </font>
    <font>
      <sz val="10"/>
      <name val="Arial"/>
      <family val="2"/>
    </font>
    <font>
      <b/>
      <sz val="16"/>
      <name val="Verdana"/>
      <family val="2"/>
    </font>
    <font>
      <b/>
      <sz val="10"/>
      <name val="Verdana"/>
      <family val="2"/>
    </font>
    <font>
      <sz val="10"/>
      <name val="Verdana"/>
      <family val="2"/>
    </font>
    <font>
      <sz val="10"/>
      <color theme="1"/>
      <name val="Verdana"/>
      <family val="2"/>
    </font>
    <font>
      <b/>
      <sz val="10"/>
      <color theme="1"/>
      <name val="Verdana"/>
      <family val="2"/>
    </font>
    <font>
      <sz val="11"/>
      <color theme="1"/>
      <name val="Verdana"/>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34998626667073579"/>
        <bgColor indexed="64"/>
      </patternFill>
    </fill>
  </fills>
  <borders count="25">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164" fontId="1" fillId="0" borderId="0" applyFont="0" applyFill="0" applyBorder="0" applyAlignment="0" applyProtection="0"/>
    <xf numFmtId="0" fontId="4" fillId="0" borderId="0"/>
    <xf numFmtId="164" fontId="4" fillId="0" borderId="0" applyFont="0" applyFill="0" applyBorder="0" applyAlignment="0" applyProtection="0"/>
  </cellStyleXfs>
  <cellXfs count="90">
    <xf numFmtId="0" fontId="0" fillId="0" borderId="0" xfId="0"/>
    <xf numFmtId="1" fontId="6" fillId="2" borderId="3" xfId="2" applyNumberFormat="1" applyFont="1" applyFill="1" applyBorder="1" applyAlignment="1" applyProtection="1">
      <alignment horizontal="center" vertical="center" wrapText="1"/>
    </xf>
    <xf numFmtId="0" fontId="6" fillId="2" borderId="4" xfId="2" applyFont="1" applyFill="1" applyBorder="1" applyAlignment="1" applyProtection="1">
      <alignment horizontal="left" vertical="center" wrapText="1"/>
    </xf>
    <xf numFmtId="0" fontId="6" fillId="2" borderId="2" xfId="2" applyFont="1" applyFill="1" applyBorder="1" applyAlignment="1" applyProtection="1">
      <alignment horizontal="left" vertical="center" wrapText="1"/>
    </xf>
    <xf numFmtId="0" fontId="6" fillId="3" borderId="3" xfId="2" applyFont="1" applyFill="1" applyBorder="1" applyAlignment="1" applyProtection="1">
      <alignment horizontal="left" vertical="center" wrapText="1"/>
    </xf>
    <xf numFmtId="0" fontId="6" fillId="3" borderId="4" xfId="2" applyFont="1" applyFill="1" applyBorder="1" applyAlignment="1" applyProtection="1">
      <alignment horizontal="left" vertical="center" wrapText="1"/>
    </xf>
    <xf numFmtId="0" fontId="6" fillId="3" borderId="2" xfId="2" applyFont="1" applyFill="1" applyBorder="1" applyAlignment="1" applyProtection="1">
      <alignment horizontal="left" vertical="center" wrapText="1"/>
    </xf>
    <xf numFmtId="0" fontId="6" fillId="4" borderId="5" xfId="2" applyFont="1" applyFill="1" applyBorder="1" applyAlignment="1" applyProtection="1">
      <alignment horizontal="left" vertical="center" wrapText="1"/>
    </xf>
    <xf numFmtId="1" fontId="8" fillId="0" borderId="9" xfId="0" applyNumberFormat="1" applyFont="1" applyFill="1" applyBorder="1" applyAlignment="1" applyProtection="1">
      <alignment horizontal="center"/>
      <protection locked="0"/>
    </xf>
    <xf numFmtId="164" fontId="8" fillId="0" borderId="9" xfId="0" applyNumberFormat="1" applyFont="1" applyFill="1" applyBorder="1" applyAlignment="1" applyProtection="1">
      <alignment horizontal="left"/>
      <protection locked="0"/>
    </xf>
    <xf numFmtId="3" fontId="7" fillId="2" borderId="10" xfId="2" applyNumberFormat="1" applyFont="1" applyFill="1" applyBorder="1" applyAlignment="1" applyProtection="1">
      <alignment wrapText="1"/>
    </xf>
    <xf numFmtId="165" fontId="7" fillId="0" borderId="6" xfId="3" applyNumberFormat="1" applyFont="1" applyBorder="1" applyAlignment="1" applyProtection="1">
      <alignment wrapText="1"/>
      <protection locked="0"/>
    </xf>
    <xf numFmtId="0" fontId="7" fillId="0" borderId="11" xfId="2" applyFont="1" applyBorder="1" applyAlignment="1" applyProtection="1">
      <alignment wrapText="1"/>
      <protection locked="0"/>
    </xf>
    <xf numFmtId="3" fontId="7" fillId="3" borderId="10" xfId="2" applyNumberFormat="1" applyFont="1" applyFill="1" applyBorder="1" applyAlignment="1" applyProtection="1">
      <alignment wrapText="1"/>
    </xf>
    <xf numFmtId="3" fontId="7" fillId="4" borderId="12" xfId="2" applyNumberFormat="1" applyFont="1" applyFill="1" applyBorder="1" applyAlignment="1" applyProtection="1">
      <alignment wrapText="1"/>
    </xf>
    <xf numFmtId="1" fontId="7" fillId="0" borderId="6" xfId="2" applyNumberFormat="1" applyFont="1" applyBorder="1" applyAlignment="1" applyProtection="1">
      <alignment horizontal="center" wrapText="1"/>
      <protection locked="0"/>
    </xf>
    <xf numFmtId="3" fontId="6" fillId="6" borderId="6" xfId="3" applyNumberFormat="1" applyFont="1" applyFill="1" applyBorder="1" applyAlignment="1" applyProtection="1">
      <alignment horizontal="right" wrapText="1"/>
    </xf>
    <xf numFmtId="3" fontId="6" fillId="6" borderId="7" xfId="3" applyNumberFormat="1" applyFont="1" applyFill="1" applyBorder="1" applyAlignment="1" applyProtection="1">
      <alignment horizontal="right" wrapText="1"/>
    </xf>
    <xf numFmtId="3" fontId="6" fillId="2" borderId="8" xfId="2" applyNumberFormat="1" applyFont="1" applyFill="1" applyBorder="1" applyAlignment="1" applyProtection="1">
      <alignment wrapText="1"/>
    </xf>
    <xf numFmtId="3" fontId="6" fillId="6" borderId="8" xfId="3" applyNumberFormat="1" applyFont="1" applyFill="1" applyBorder="1" applyAlignment="1" applyProtection="1">
      <alignment horizontal="right" wrapText="1"/>
    </xf>
    <xf numFmtId="3" fontId="6" fillId="6" borderId="12" xfId="3" applyNumberFormat="1" applyFont="1" applyFill="1" applyBorder="1" applyAlignment="1" applyProtection="1">
      <alignment wrapText="1"/>
    </xf>
    <xf numFmtId="1" fontId="6" fillId="5" borderId="6" xfId="2" applyNumberFormat="1" applyFont="1" applyFill="1" applyBorder="1" applyAlignment="1" applyProtection="1">
      <alignment horizontal="center" vertical="top" wrapText="1"/>
    </xf>
    <xf numFmtId="0" fontId="6" fillId="5" borderId="7" xfId="2" applyFont="1" applyFill="1" applyBorder="1" applyAlignment="1" applyProtection="1">
      <alignment horizontal="left" vertical="top" wrapText="1"/>
    </xf>
    <xf numFmtId="0" fontId="6" fillId="5" borderId="8" xfId="2" applyFont="1" applyFill="1" applyBorder="1" applyAlignment="1" applyProtection="1">
      <alignment horizontal="left" vertical="top" wrapText="1"/>
    </xf>
    <xf numFmtId="1" fontId="8" fillId="0" borderId="16" xfId="0" applyNumberFormat="1" applyFont="1" applyFill="1" applyBorder="1" applyAlignment="1" applyProtection="1">
      <alignment horizontal="center"/>
      <protection locked="0"/>
    </xf>
    <xf numFmtId="0" fontId="7" fillId="0" borderId="9" xfId="2" applyFont="1" applyBorder="1" applyAlignment="1" applyProtection="1">
      <alignment wrapText="1"/>
      <protection locked="0"/>
    </xf>
    <xf numFmtId="164" fontId="8" fillId="0" borderId="6" xfId="0" applyNumberFormat="1" applyFont="1" applyFill="1" applyBorder="1" applyAlignment="1" applyProtection="1">
      <alignment horizontal="left"/>
      <protection locked="0"/>
    </xf>
    <xf numFmtId="164" fontId="8" fillId="0" borderId="7" xfId="0" applyNumberFormat="1" applyFont="1" applyFill="1" applyBorder="1" applyAlignment="1" applyProtection="1">
      <alignment horizontal="left"/>
      <protection locked="0"/>
    </xf>
    <xf numFmtId="1" fontId="8" fillId="0" borderId="6" xfId="0" applyNumberFormat="1" applyFont="1" applyFill="1" applyBorder="1" applyAlignment="1" applyProtection="1">
      <alignment horizontal="center"/>
      <protection locked="0"/>
    </xf>
    <xf numFmtId="164" fontId="8" fillId="0" borderId="16" xfId="0" applyNumberFormat="1" applyFont="1" applyFill="1" applyBorder="1" applyProtection="1">
      <protection locked="0"/>
    </xf>
    <xf numFmtId="164" fontId="10" fillId="0" borderId="11" xfId="0" applyNumberFormat="1" applyFont="1" applyFill="1" applyBorder="1" applyProtection="1">
      <protection locked="0"/>
    </xf>
    <xf numFmtId="164" fontId="8" fillId="0" borderId="9" xfId="0" applyNumberFormat="1" applyFont="1" applyFill="1" applyBorder="1" applyProtection="1">
      <protection locked="0"/>
    </xf>
    <xf numFmtId="164" fontId="7" fillId="0" borderId="9" xfId="1" applyFont="1" applyBorder="1" applyAlignment="1" applyProtection="1">
      <alignment wrapText="1"/>
      <protection locked="0"/>
    </xf>
    <xf numFmtId="0" fontId="6" fillId="5" borderId="6" xfId="2" applyFont="1" applyFill="1" applyBorder="1" applyAlignment="1" applyProtection="1">
      <alignment horizontal="left" vertical="top"/>
    </xf>
    <xf numFmtId="1" fontId="6" fillId="5" borderId="7" xfId="2" applyNumberFormat="1" applyFont="1" applyFill="1" applyBorder="1" applyAlignment="1" applyProtection="1">
      <alignment horizontal="center" vertical="top" wrapText="1"/>
    </xf>
    <xf numFmtId="164" fontId="8" fillId="0" borderId="9" xfId="0" applyNumberFormat="1" applyFont="1" applyFill="1" applyBorder="1" applyAlignment="1" applyProtection="1">
      <protection locked="0"/>
    </xf>
    <xf numFmtId="0" fontId="6" fillId="0" borderId="3" xfId="2" applyFont="1" applyFill="1" applyBorder="1" applyAlignment="1" applyProtection="1">
      <alignment horizontal="left" wrapText="1"/>
    </xf>
    <xf numFmtId="0" fontId="6" fillId="0" borderId="20" xfId="2" applyFont="1" applyFill="1" applyBorder="1" applyAlignment="1" applyProtection="1">
      <alignment horizontal="left" wrapText="1"/>
    </xf>
    <xf numFmtId="0" fontId="6" fillId="0" borderId="2" xfId="2" applyFont="1" applyFill="1" applyBorder="1" applyAlignment="1" applyProtection="1">
      <alignment horizontal="left" wrapText="1"/>
    </xf>
    <xf numFmtId="3" fontId="6" fillId="0" borderId="3" xfId="3" applyNumberFormat="1" applyFont="1" applyFill="1" applyBorder="1" applyAlignment="1" applyProtection="1">
      <alignment horizontal="left" wrapText="1"/>
    </xf>
    <xf numFmtId="3" fontId="6" fillId="0" borderId="20" xfId="3" applyNumberFormat="1" applyFont="1" applyFill="1" applyBorder="1" applyAlignment="1" applyProtection="1">
      <alignment horizontal="left" wrapText="1"/>
    </xf>
    <xf numFmtId="3" fontId="6" fillId="0" borderId="2" xfId="3" applyNumberFormat="1" applyFont="1" applyFill="1" applyBorder="1" applyAlignment="1" applyProtection="1">
      <alignment horizontal="left" wrapText="1"/>
    </xf>
    <xf numFmtId="3" fontId="6" fillId="0" borderId="0" xfId="3" applyNumberFormat="1" applyFont="1" applyFill="1" applyBorder="1" applyAlignment="1" applyProtection="1">
      <alignment horizontal="right" wrapText="1"/>
    </xf>
    <xf numFmtId="0" fontId="4" fillId="0" borderId="0" xfId="2" applyFill="1" applyBorder="1" applyAlignment="1" applyProtection="1">
      <alignment wrapText="1"/>
      <protection locked="0"/>
    </xf>
    <xf numFmtId="3" fontId="6" fillId="4" borderId="17" xfId="2" applyNumberFormat="1" applyFont="1" applyFill="1" applyBorder="1" applyAlignment="1" applyProtection="1">
      <alignment horizontal="right" wrapText="1"/>
    </xf>
    <xf numFmtId="3" fontId="6" fillId="4" borderId="19" xfId="2" applyNumberFormat="1" applyFont="1" applyFill="1" applyBorder="1" applyAlignment="1" applyProtection="1">
      <alignment horizontal="right" wrapText="1"/>
    </xf>
    <xf numFmtId="3" fontId="6" fillId="4" borderId="18" xfId="2" applyNumberFormat="1" applyFont="1" applyFill="1" applyBorder="1" applyAlignment="1" applyProtection="1">
      <alignment horizontal="right" wrapText="1"/>
    </xf>
    <xf numFmtId="3" fontId="6" fillId="7" borderId="17" xfId="3" applyNumberFormat="1" applyFont="1" applyFill="1" applyBorder="1" applyAlignment="1" applyProtection="1">
      <alignment horizontal="right" wrapText="1"/>
    </xf>
    <xf numFmtId="3" fontId="6" fillId="7" borderId="19" xfId="3" applyNumberFormat="1" applyFont="1" applyFill="1" applyBorder="1" applyAlignment="1" applyProtection="1">
      <alignment horizontal="right" wrapText="1"/>
    </xf>
    <xf numFmtId="3" fontId="6" fillId="7" borderId="18" xfId="3" applyNumberFormat="1" applyFont="1" applyFill="1" applyBorder="1" applyAlignment="1" applyProtection="1">
      <alignment horizontal="right" wrapText="1"/>
    </xf>
    <xf numFmtId="3" fontId="6" fillId="0" borderId="0" xfId="3" applyNumberFormat="1" applyFont="1" applyFill="1" applyBorder="1" applyAlignment="1" applyProtection="1">
      <alignment wrapText="1"/>
    </xf>
    <xf numFmtId="3" fontId="6" fillId="4" borderId="22" xfId="2" applyNumberFormat="1" applyFont="1" applyFill="1" applyBorder="1" applyAlignment="1" applyProtection="1">
      <alignment horizontal="right" wrapText="1"/>
    </xf>
    <xf numFmtId="3" fontId="6" fillId="4" borderId="23" xfId="2" applyNumberFormat="1" applyFont="1" applyFill="1" applyBorder="1" applyAlignment="1" applyProtection="1">
      <alignment horizontal="right" wrapText="1"/>
    </xf>
    <xf numFmtId="0" fontId="4" fillId="0" borderId="0" xfId="2" applyAlignment="1" applyProtection="1">
      <alignment wrapText="1"/>
    </xf>
    <xf numFmtId="164" fontId="7" fillId="0" borderId="6" xfId="2" applyNumberFormat="1" applyFont="1" applyBorder="1" applyAlignment="1" applyProtection="1">
      <alignment horizontal="left" wrapText="1"/>
      <protection locked="0"/>
    </xf>
    <xf numFmtId="0" fontId="7" fillId="0" borderId="8" xfId="2" applyFont="1" applyBorder="1" applyAlignment="1" applyProtection="1">
      <alignment horizontal="left" wrapText="1"/>
      <protection locked="0"/>
    </xf>
    <xf numFmtId="0" fontId="6" fillId="5" borderId="6" xfId="2" applyFont="1" applyFill="1" applyBorder="1" applyAlignment="1" applyProtection="1">
      <alignment horizontal="left" vertical="top" wrapText="1"/>
    </xf>
    <xf numFmtId="0" fontId="2" fillId="0" borderId="0" xfId="0" applyFont="1"/>
    <xf numFmtId="0" fontId="0" fillId="0" borderId="0" xfId="0" applyAlignment="1">
      <alignment wrapText="1"/>
    </xf>
    <xf numFmtId="164" fontId="7" fillId="0" borderId="6" xfId="2" applyNumberFormat="1" applyFont="1" applyBorder="1" applyAlignment="1" applyProtection="1">
      <alignment horizontal="left" wrapText="1"/>
      <protection locked="0"/>
    </xf>
    <xf numFmtId="0" fontId="7" fillId="0" borderId="8" xfId="2" applyFont="1" applyBorder="1" applyAlignment="1" applyProtection="1">
      <alignment horizontal="left" wrapText="1"/>
      <protection locked="0"/>
    </xf>
    <xf numFmtId="0" fontId="5" fillId="2" borderId="1"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wrapText="1"/>
    </xf>
    <xf numFmtId="0" fontId="6" fillId="5" borderId="6" xfId="2" applyFont="1" applyFill="1" applyBorder="1" applyAlignment="1" applyProtection="1">
      <alignment horizontal="left" vertical="top"/>
    </xf>
    <xf numFmtId="0" fontId="6" fillId="5" borderId="7" xfId="2" applyFont="1" applyFill="1" applyBorder="1" applyAlignment="1" applyProtection="1">
      <alignment horizontal="left" vertical="top"/>
    </xf>
    <xf numFmtId="0" fontId="6" fillId="5" borderId="8" xfId="2" applyFont="1" applyFill="1" applyBorder="1" applyAlignment="1" applyProtection="1">
      <alignment horizontal="left" vertical="top"/>
    </xf>
    <xf numFmtId="165" fontId="7" fillId="0" borderId="13" xfId="2" applyNumberFormat="1" applyFont="1" applyBorder="1" applyAlignment="1" applyProtection="1">
      <alignment horizontal="left" vertical="top" wrapText="1"/>
      <protection locked="0"/>
    </xf>
    <xf numFmtId="165" fontId="7" fillId="0" borderId="14" xfId="2" applyNumberFormat="1" applyFont="1" applyBorder="1" applyAlignment="1" applyProtection="1">
      <alignment horizontal="left" vertical="top" wrapText="1"/>
      <protection locked="0"/>
    </xf>
    <xf numFmtId="165" fontId="7" fillId="0" borderId="15" xfId="2" applyNumberFormat="1" applyFont="1" applyBorder="1" applyAlignment="1" applyProtection="1">
      <alignment horizontal="left" vertical="top" wrapText="1"/>
      <protection locked="0"/>
    </xf>
    <xf numFmtId="0" fontId="6" fillId="6" borderId="6" xfId="2" applyFont="1" applyFill="1" applyBorder="1" applyAlignment="1" applyProtection="1">
      <alignment horizontal="left" wrapText="1"/>
    </xf>
    <xf numFmtId="0" fontId="6" fillId="6" borderId="8" xfId="2" applyFont="1" applyFill="1" applyBorder="1" applyAlignment="1" applyProtection="1">
      <alignment horizontal="left" wrapText="1"/>
    </xf>
    <xf numFmtId="164" fontId="9" fillId="0" borderId="6" xfId="0" applyNumberFormat="1" applyFont="1" applyFill="1" applyBorder="1" applyAlignment="1" applyProtection="1">
      <alignment horizontal="left" wrapText="1"/>
      <protection locked="0"/>
    </xf>
    <xf numFmtId="164" fontId="8" fillId="0" borderId="8" xfId="0" applyNumberFormat="1" applyFont="1" applyFill="1" applyBorder="1" applyAlignment="1" applyProtection="1">
      <alignment horizontal="left" wrapText="1"/>
      <protection locked="0"/>
    </xf>
    <xf numFmtId="164" fontId="8" fillId="0" borderId="16" xfId="0" applyNumberFormat="1" applyFont="1" applyFill="1" applyBorder="1" applyAlignment="1" applyProtection="1">
      <alignment horizontal="left"/>
      <protection locked="0"/>
    </xf>
    <xf numFmtId="164" fontId="8" fillId="0" borderId="11" xfId="0" applyNumberFormat="1" applyFont="1" applyFill="1" applyBorder="1" applyAlignment="1" applyProtection="1">
      <alignment horizontal="left"/>
      <protection locked="0"/>
    </xf>
    <xf numFmtId="0" fontId="7" fillId="0" borderId="6" xfId="2" applyFont="1" applyFill="1" applyBorder="1" applyAlignment="1" applyProtection="1">
      <alignment horizontal="left" wrapText="1"/>
      <protection locked="0"/>
    </xf>
    <xf numFmtId="0" fontId="7" fillId="0" borderId="7" xfId="2" applyFont="1" applyFill="1" applyBorder="1" applyAlignment="1" applyProtection="1">
      <alignment horizontal="left" wrapText="1"/>
      <protection locked="0"/>
    </xf>
    <xf numFmtId="0" fontId="7" fillId="0" borderId="6" xfId="2" applyFont="1" applyBorder="1" applyAlignment="1" applyProtection="1">
      <alignment horizontal="left" wrapText="1"/>
      <protection locked="0"/>
    </xf>
    <xf numFmtId="164" fontId="9" fillId="0" borderId="16" xfId="0" applyNumberFormat="1" applyFont="1" applyFill="1" applyBorder="1" applyAlignment="1" applyProtection="1">
      <alignment horizontal="left"/>
      <protection locked="0"/>
    </xf>
    <xf numFmtId="164" fontId="9" fillId="0" borderId="11" xfId="0" applyNumberFormat="1" applyFont="1" applyFill="1" applyBorder="1" applyAlignment="1" applyProtection="1">
      <alignment horizontal="left"/>
      <protection locked="0"/>
    </xf>
    <xf numFmtId="164" fontId="8" fillId="0" borderId="16" xfId="0" applyNumberFormat="1" applyFont="1" applyFill="1" applyBorder="1" applyAlignment="1" applyProtection="1">
      <protection locked="0"/>
    </xf>
    <xf numFmtId="164" fontId="8" fillId="0" borderId="9" xfId="0" applyNumberFormat="1" applyFont="1" applyFill="1" applyBorder="1" applyAlignment="1" applyProtection="1">
      <protection locked="0"/>
    </xf>
    <xf numFmtId="0" fontId="6" fillId="0" borderId="3" xfId="2" applyFont="1" applyFill="1" applyBorder="1" applyAlignment="1" applyProtection="1">
      <alignment horizontal="left" wrapText="1"/>
    </xf>
    <xf numFmtId="0" fontId="6" fillId="0" borderId="2" xfId="2" applyFont="1" applyFill="1" applyBorder="1" applyAlignment="1" applyProtection="1">
      <alignment horizontal="left" wrapText="1"/>
    </xf>
    <xf numFmtId="0" fontId="6" fillId="4" borderId="17" xfId="2" applyFont="1" applyFill="1" applyBorder="1" applyAlignment="1" applyProtection="1">
      <alignment horizontal="left" wrapText="1"/>
    </xf>
    <xf numFmtId="0" fontId="6" fillId="4" borderId="18" xfId="2" applyFont="1" applyFill="1" applyBorder="1" applyAlignment="1" applyProtection="1">
      <alignment horizontal="left" wrapText="1"/>
    </xf>
    <xf numFmtId="0" fontId="6" fillId="4" borderId="21" xfId="2" applyFont="1" applyFill="1" applyBorder="1" applyAlignment="1" applyProtection="1">
      <alignment horizontal="left" wrapText="1"/>
    </xf>
    <xf numFmtId="0" fontId="6" fillId="4" borderId="22" xfId="2" applyFont="1" applyFill="1" applyBorder="1" applyAlignment="1" applyProtection="1">
      <alignment horizontal="left" wrapText="1"/>
    </xf>
    <xf numFmtId="0" fontId="3" fillId="0" borderId="24" xfId="0" applyFont="1" applyBorder="1" applyAlignment="1">
      <alignment horizontal="center"/>
    </xf>
    <xf numFmtId="0" fontId="7" fillId="0" borderId="8" xfId="2" applyFont="1" applyFill="1" applyBorder="1" applyAlignment="1" applyProtection="1">
      <alignment horizontal="left" wrapText="1"/>
      <protection locked="0"/>
    </xf>
  </cellXfs>
  <cellStyles count="4">
    <cellStyle name="Comma" xfId="1" builtinId="3"/>
    <cellStyle name="Comm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topLeftCell="A49" workbookViewId="0">
      <selection activeCell="A63" sqref="A63"/>
    </sheetView>
  </sheetViews>
  <sheetFormatPr defaultRowHeight="15" x14ac:dyDescent="0.25"/>
  <cols>
    <col min="1" max="1" width="64.28515625" customWidth="1"/>
    <col min="2" max="2" width="54.7109375" hidden="1" customWidth="1"/>
    <col min="4" max="4" width="13.85546875" customWidth="1"/>
    <col min="5" max="5" width="14.42578125" customWidth="1"/>
    <col min="8" max="8" width="12.85546875" customWidth="1"/>
    <col min="12" max="12" width="22.42578125" customWidth="1"/>
  </cols>
  <sheetData>
    <row r="1" spans="1:10" ht="20.25" thickBot="1" x14ac:dyDescent="0.3">
      <c r="A1" s="88" t="s">
        <v>47</v>
      </c>
      <c r="B1" s="88"/>
      <c r="C1" s="88"/>
      <c r="D1" s="88"/>
      <c r="E1" s="88"/>
      <c r="F1" s="88"/>
      <c r="G1" s="88"/>
      <c r="H1" s="88"/>
      <c r="I1" s="88"/>
      <c r="J1" s="88"/>
    </row>
    <row r="2" spans="1:10" ht="25.5" x14ac:dyDescent="0.25">
      <c r="A2" s="61" t="s">
        <v>0</v>
      </c>
      <c r="B2" s="62"/>
      <c r="C2" s="1" t="s">
        <v>1</v>
      </c>
      <c r="D2" s="2" t="s">
        <v>2</v>
      </c>
      <c r="E2" s="3" t="s">
        <v>3</v>
      </c>
      <c r="F2" s="4" t="s">
        <v>4</v>
      </c>
      <c r="G2" s="5" t="s">
        <v>5</v>
      </c>
      <c r="H2" s="6" t="s">
        <v>3</v>
      </c>
      <c r="I2" s="7"/>
      <c r="J2" s="7"/>
    </row>
    <row r="3" spans="1:10" x14ac:dyDescent="0.25">
      <c r="A3" s="63" t="s">
        <v>31</v>
      </c>
      <c r="B3" s="64"/>
      <c r="C3" s="64"/>
      <c r="D3" s="64"/>
      <c r="E3" s="64"/>
      <c r="F3" s="64"/>
      <c r="G3" s="64"/>
      <c r="H3" s="64"/>
      <c r="I3" s="64"/>
      <c r="J3" s="65"/>
    </row>
    <row r="4" spans="1:10" ht="26.25" customHeight="1" x14ac:dyDescent="0.25">
      <c r="A4" s="59" t="s">
        <v>32</v>
      </c>
      <c r="B4" s="60"/>
      <c r="C4" s="8"/>
      <c r="D4" s="9"/>
      <c r="E4" s="10"/>
      <c r="F4" s="11"/>
      <c r="G4" s="12"/>
      <c r="H4" s="13"/>
      <c r="I4" s="14"/>
      <c r="J4" s="66"/>
    </row>
    <row r="5" spans="1:10" ht="18" customHeight="1" x14ac:dyDescent="0.25">
      <c r="A5" s="54" t="s">
        <v>34</v>
      </c>
      <c r="B5" s="55"/>
      <c r="C5" s="8"/>
      <c r="D5" s="9"/>
      <c r="E5" s="10"/>
      <c r="F5" s="11">
        <v>30</v>
      </c>
      <c r="G5" s="12">
        <v>100</v>
      </c>
      <c r="H5" s="13">
        <f>F5*G5</f>
        <v>3000</v>
      </c>
      <c r="I5" s="14"/>
      <c r="J5" s="67"/>
    </row>
    <row r="6" spans="1:10" x14ac:dyDescent="0.25">
      <c r="A6" s="59" t="s">
        <v>33</v>
      </c>
      <c r="B6" s="60"/>
      <c r="C6" s="8"/>
      <c r="D6" s="9"/>
      <c r="E6" s="10"/>
      <c r="F6" s="11">
        <v>30</v>
      </c>
      <c r="G6" s="12">
        <f>175</f>
        <v>175</v>
      </c>
      <c r="H6" s="13">
        <f t="shared" ref="H6:H13" si="0">F6*G6</f>
        <v>5250</v>
      </c>
      <c r="I6" s="14"/>
      <c r="J6" s="67"/>
    </row>
    <row r="7" spans="1:10" ht="30" customHeight="1" x14ac:dyDescent="0.25">
      <c r="A7" s="59" t="s">
        <v>35</v>
      </c>
      <c r="B7" s="60"/>
      <c r="C7" s="8"/>
      <c r="D7" s="9"/>
      <c r="E7" s="10"/>
      <c r="F7" s="11"/>
      <c r="G7" s="12"/>
      <c r="H7" s="13">
        <f t="shared" si="0"/>
        <v>0</v>
      </c>
      <c r="I7" s="14"/>
      <c r="J7" s="67"/>
    </row>
    <row r="8" spans="1:10" x14ac:dyDescent="0.25">
      <c r="A8" s="54" t="s">
        <v>34</v>
      </c>
      <c r="B8" s="55"/>
      <c r="C8" s="8"/>
      <c r="D8" s="9"/>
      <c r="E8" s="10"/>
      <c r="F8" s="11">
        <v>20</v>
      </c>
      <c r="G8" s="12">
        <v>80</v>
      </c>
      <c r="H8" s="13">
        <f t="shared" si="0"/>
        <v>1600</v>
      </c>
      <c r="I8" s="14"/>
      <c r="J8" s="67"/>
    </row>
    <row r="9" spans="1:10" x14ac:dyDescent="0.25">
      <c r="A9" s="59" t="s">
        <v>36</v>
      </c>
      <c r="B9" s="60"/>
      <c r="C9" s="8"/>
      <c r="D9" s="9"/>
      <c r="E9" s="10"/>
      <c r="F9" s="11">
        <v>20</v>
      </c>
      <c r="G9" s="12">
        <v>110</v>
      </c>
      <c r="H9" s="13">
        <f t="shared" si="0"/>
        <v>2200</v>
      </c>
      <c r="I9" s="14"/>
      <c r="J9" s="67"/>
    </row>
    <row r="10" spans="1:10" ht="27.75" customHeight="1" x14ac:dyDescent="0.25">
      <c r="A10" s="59" t="s">
        <v>37</v>
      </c>
      <c r="B10" s="60"/>
      <c r="C10" s="8"/>
      <c r="D10" s="9"/>
      <c r="E10" s="10"/>
      <c r="F10" s="11">
        <v>30</v>
      </c>
      <c r="G10" s="12">
        <f>60</f>
        <v>60</v>
      </c>
      <c r="H10" s="13">
        <f t="shared" si="0"/>
        <v>1800</v>
      </c>
      <c r="I10" s="14"/>
      <c r="J10" s="67"/>
    </row>
    <row r="11" spans="1:10" ht="37.5" customHeight="1" x14ac:dyDescent="0.25">
      <c r="A11" s="59" t="s">
        <v>38</v>
      </c>
      <c r="B11" s="60"/>
      <c r="C11" s="8"/>
      <c r="D11" s="9"/>
      <c r="E11" s="10"/>
      <c r="F11" s="11">
        <v>20</v>
      </c>
      <c r="G11" s="12">
        <v>50</v>
      </c>
      <c r="H11" s="13">
        <f t="shared" si="0"/>
        <v>1000</v>
      </c>
      <c r="I11" s="14"/>
      <c r="J11" s="67"/>
    </row>
    <row r="12" spans="1:10" x14ac:dyDescent="0.25">
      <c r="A12" s="59"/>
      <c r="B12" s="60"/>
      <c r="C12" s="8"/>
      <c r="D12" s="9"/>
      <c r="E12" s="10"/>
      <c r="F12" s="11"/>
      <c r="G12" s="12"/>
      <c r="H12" s="13">
        <f t="shared" si="0"/>
        <v>0</v>
      </c>
      <c r="I12" s="14"/>
      <c r="J12" s="67"/>
    </row>
    <row r="13" spans="1:10" x14ac:dyDescent="0.25">
      <c r="A13" s="59"/>
      <c r="B13" s="60"/>
      <c r="C13" s="8"/>
      <c r="D13" s="9"/>
      <c r="E13" s="10"/>
      <c r="F13" s="11"/>
      <c r="G13" s="12"/>
      <c r="H13" s="13">
        <f t="shared" si="0"/>
        <v>0</v>
      </c>
      <c r="I13" s="14"/>
      <c r="J13" s="67"/>
    </row>
    <row r="14" spans="1:10" x14ac:dyDescent="0.25">
      <c r="A14" s="59"/>
      <c r="B14" s="60"/>
      <c r="C14" s="15"/>
      <c r="D14" s="12"/>
      <c r="E14" s="10"/>
      <c r="F14" s="11"/>
      <c r="G14" s="12"/>
      <c r="H14" s="13">
        <f>F14*G14</f>
        <v>0</v>
      </c>
      <c r="I14" s="14"/>
      <c r="J14" s="67"/>
    </row>
    <row r="15" spans="1:10" x14ac:dyDescent="0.25">
      <c r="A15" s="69" t="s">
        <v>9</v>
      </c>
      <c r="B15" s="70"/>
      <c r="C15" s="16"/>
      <c r="D15" s="17"/>
      <c r="E15" s="18">
        <f>SUM(E4:E14)</f>
        <v>0</v>
      </c>
      <c r="F15" s="16">
        <v>0</v>
      </c>
      <c r="G15" s="17">
        <f>SUM(G4:G14)</f>
        <v>575</v>
      </c>
      <c r="H15" s="19">
        <f>SUM(H5:H14)</f>
        <v>14850</v>
      </c>
      <c r="I15" s="20"/>
      <c r="J15" s="68"/>
    </row>
    <row r="16" spans="1:10" ht="47.25" customHeight="1" x14ac:dyDescent="0.25">
      <c r="A16" s="71" t="s">
        <v>39</v>
      </c>
      <c r="B16" s="72"/>
      <c r="C16" s="21"/>
      <c r="D16" s="22"/>
      <c r="E16" s="22"/>
      <c r="F16" s="22"/>
      <c r="G16" s="22"/>
      <c r="H16" s="22"/>
      <c r="I16" s="22"/>
      <c r="J16" s="23"/>
    </row>
    <row r="17" spans="1:10" x14ac:dyDescent="0.25">
      <c r="A17" s="73" t="s">
        <v>23</v>
      </c>
      <c r="B17" s="74"/>
      <c r="C17" s="24"/>
      <c r="D17" s="9"/>
      <c r="E17" s="10"/>
      <c r="F17" s="11">
        <v>50</v>
      </c>
      <c r="G17" s="25">
        <f>50</f>
        <v>50</v>
      </c>
      <c r="H17" s="13">
        <f>F17*G17</f>
        <v>2500</v>
      </c>
      <c r="I17" s="14"/>
      <c r="J17" s="66"/>
    </row>
    <row r="18" spans="1:10" x14ac:dyDescent="0.25">
      <c r="A18" s="75" t="s">
        <v>24</v>
      </c>
      <c r="B18" s="76"/>
      <c r="C18" s="24"/>
      <c r="D18" s="9"/>
      <c r="E18" s="10"/>
      <c r="F18" s="11">
        <v>50</v>
      </c>
      <c r="G18" s="25">
        <f>50</f>
        <v>50</v>
      </c>
      <c r="H18" s="13">
        <f t="shared" ref="H18:H20" si="1">F18*G18</f>
        <v>2500</v>
      </c>
      <c r="I18" s="14"/>
      <c r="J18" s="67"/>
    </row>
    <row r="19" spans="1:10" x14ac:dyDescent="0.25">
      <c r="A19" s="73"/>
      <c r="B19" s="74"/>
      <c r="C19" s="24"/>
      <c r="D19" s="9"/>
      <c r="E19" s="10"/>
      <c r="F19" s="11"/>
      <c r="G19" s="25"/>
      <c r="H19" s="13">
        <f t="shared" si="1"/>
        <v>0</v>
      </c>
      <c r="I19" s="14"/>
      <c r="J19" s="67"/>
    </row>
    <row r="20" spans="1:10" x14ac:dyDescent="0.25">
      <c r="A20" s="77"/>
      <c r="B20" s="60"/>
      <c r="C20" s="15"/>
      <c r="D20" s="25"/>
      <c r="E20" s="10">
        <v>0</v>
      </c>
      <c r="F20" s="11"/>
      <c r="G20" s="25"/>
      <c r="H20" s="13">
        <f t="shared" si="1"/>
        <v>0</v>
      </c>
      <c r="I20" s="14"/>
      <c r="J20" s="67"/>
    </row>
    <row r="21" spans="1:10" x14ac:dyDescent="0.25">
      <c r="A21" s="69" t="s">
        <v>12</v>
      </c>
      <c r="B21" s="70"/>
      <c r="C21" s="16"/>
      <c r="D21" s="17"/>
      <c r="E21" s="19">
        <f>SUM(E17:E20)</f>
        <v>0</v>
      </c>
      <c r="F21" s="16">
        <v>0</v>
      </c>
      <c r="G21" s="17">
        <f>SUM(G17:G20)</f>
        <v>100</v>
      </c>
      <c r="H21" s="19">
        <f>SUM(H17:H20)</f>
        <v>5000</v>
      </c>
      <c r="I21" s="20"/>
      <c r="J21" s="68"/>
    </row>
    <row r="22" spans="1:10" ht="29.25" customHeight="1" x14ac:dyDescent="0.25">
      <c r="A22" s="71" t="s">
        <v>40</v>
      </c>
      <c r="B22" s="72"/>
      <c r="C22" s="21"/>
      <c r="D22" s="22"/>
      <c r="E22" s="22"/>
      <c r="F22" s="22"/>
      <c r="G22" s="22"/>
      <c r="H22" s="22"/>
      <c r="I22" s="22"/>
      <c r="J22" s="23"/>
    </row>
    <row r="23" spans="1:10" x14ac:dyDescent="0.25">
      <c r="A23" s="73" t="s">
        <v>13</v>
      </c>
      <c r="B23" s="74"/>
      <c r="C23" s="24"/>
      <c r="D23" s="9"/>
      <c r="E23" s="10"/>
      <c r="F23" s="11">
        <v>1</v>
      </c>
      <c r="G23" s="25">
        <f>20</f>
        <v>20</v>
      </c>
      <c r="H23" s="13">
        <f>F23*G23</f>
        <v>20</v>
      </c>
      <c r="I23" s="14"/>
      <c r="J23" s="66"/>
    </row>
    <row r="24" spans="1:10" x14ac:dyDescent="0.25">
      <c r="A24" s="73" t="s">
        <v>14</v>
      </c>
      <c r="B24" s="74"/>
      <c r="C24" s="24"/>
      <c r="D24" s="9"/>
      <c r="E24" s="10"/>
      <c r="F24" s="11">
        <v>100</v>
      </c>
      <c r="G24" s="25">
        <f>35</f>
        <v>35</v>
      </c>
      <c r="H24" s="13">
        <f>F24*G24</f>
        <v>3500</v>
      </c>
      <c r="I24" s="14"/>
      <c r="J24" s="67"/>
    </row>
    <row r="25" spans="1:10" x14ac:dyDescent="0.25">
      <c r="A25" s="73" t="s">
        <v>15</v>
      </c>
      <c r="B25" s="74"/>
      <c r="C25" s="24"/>
      <c r="D25" s="9"/>
      <c r="E25" s="10"/>
      <c r="F25" s="11">
        <v>100</v>
      </c>
      <c r="G25" s="25">
        <f>6</f>
        <v>6</v>
      </c>
      <c r="H25" s="13">
        <f t="shared" ref="H25:H32" si="2">F25*G25</f>
        <v>600</v>
      </c>
      <c r="I25" s="14"/>
      <c r="J25" s="67"/>
    </row>
    <row r="26" spans="1:10" x14ac:dyDescent="0.25">
      <c r="A26" s="73" t="s">
        <v>16</v>
      </c>
      <c r="B26" s="74"/>
      <c r="C26" s="24"/>
      <c r="D26" s="9"/>
      <c r="E26" s="10"/>
      <c r="F26" s="11">
        <v>100</v>
      </c>
      <c r="G26" s="25">
        <f>5</f>
        <v>5</v>
      </c>
      <c r="H26" s="13">
        <f t="shared" si="2"/>
        <v>500</v>
      </c>
      <c r="I26" s="14"/>
      <c r="J26" s="67"/>
    </row>
    <row r="27" spans="1:10" x14ac:dyDescent="0.25">
      <c r="A27" s="29" t="s">
        <v>17</v>
      </c>
      <c r="B27" s="30"/>
      <c r="C27" s="24"/>
      <c r="D27" s="31"/>
      <c r="E27" s="10"/>
      <c r="F27" s="11">
        <v>100</v>
      </c>
      <c r="G27" s="25">
        <v>5</v>
      </c>
      <c r="H27" s="13">
        <f t="shared" si="2"/>
        <v>500</v>
      </c>
      <c r="I27" s="14"/>
      <c r="J27" s="67"/>
    </row>
    <row r="28" spans="1:10" x14ac:dyDescent="0.25">
      <c r="A28" s="73" t="s">
        <v>18</v>
      </c>
      <c r="B28" s="74"/>
      <c r="C28" s="24"/>
      <c r="D28" s="9"/>
      <c r="E28" s="10"/>
      <c r="F28" s="11">
        <v>4</v>
      </c>
      <c r="G28" s="25">
        <f>100</f>
        <v>100</v>
      </c>
      <c r="H28" s="13">
        <f t="shared" si="2"/>
        <v>400</v>
      </c>
      <c r="I28" s="14"/>
      <c r="J28" s="67"/>
    </row>
    <row r="29" spans="1:10" x14ac:dyDescent="0.25">
      <c r="A29" s="73" t="s">
        <v>8</v>
      </c>
      <c r="B29" s="74"/>
      <c r="C29" s="24"/>
      <c r="D29" s="9"/>
      <c r="E29" s="10"/>
      <c r="F29" s="11">
        <v>4</v>
      </c>
      <c r="G29" s="25">
        <f>100</f>
        <v>100</v>
      </c>
      <c r="H29" s="13">
        <f t="shared" si="2"/>
        <v>400</v>
      </c>
      <c r="I29" s="14"/>
      <c r="J29" s="67"/>
    </row>
    <row r="30" spans="1:10" x14ac:dyDescent="0.25">
      <c r="A30" s="26" t="s">
        <v>11</v>
      </c>
      <c r="B30" s="27"/>
      <c r="C30" s="28"/>
      <c r="D30" s="9"/>
      <c r="E30" s="10"/>
      <c r="F30" s="11">
        <v>2</v>
      </c>
      <c r="G30" s="25">
        <f>10</f>
        <v>10</v>
      </c>
      <c r="H30" s="13">
        <f t="shared" si="2"/>
        <v>20</v>
      </c>
      <c r="I30" s="14"/>
      <c r="J30" s="67"/>
    </row>
    <row r="31" spans="1:10" x14ac:dyDescent="0.25">
      <c r="A31" s="26"/>
      <c r="B31" s="27"/>
      <c r="C31" s="28"/>
      <c r="D31" s="9"/>
      <c r="E31" s="10"/>
      <c r="F31" s="11"/>
      <c r="G31" s="25"/>
      <c r="H31" s="13">
        <f t="shared" si="2"/>
        <v>0</v>
      </c>
      <c r="I31" s="14"/>
      <c r="J31" s="67"/>
    </row>
    <row r="32" spans="1:10" x14ac:dyDescent="0.25">
      <c r="A32" s="75"/>
      <c r="B32" s="76"/>
      <c r="C32" s="15"/>
      <c r="D32" s="25"/>
      <c r="E32" s="10"/>
      <c r="F32" s="11"/>
      <c r="G32" s="25"/>
      <c r="H32" s="13">
        <f t="shared" si="2"/>
        <v>0</v>
      </c>
      <c r="I32" s="14"/>
      <c r="J32" s="67"/>
    </row>
    <row r="33" spans="1:10" x14ac:dyDescent="0.25">
      <c r="A33" s="69" t="s">
        <v>19</v>
      </c>
      <c r="B33" s="70"/>
      <c r="C33" s="16"/>
      <c r="D33" s="17"/>
      <c r="E33" s="19">
        <f>SUM(E23:E32)</f>
        <v>0</v>
      </c>
      <c r="F33" s="16">
        <v>0</v>
      </c>
      <c r="G33" s="17">
        <f>SUM(G23:G32)</f>
        <v>281</v>
      </c>
      <c r="H33" s="19">
        <f>SUM(H23:H32)</f>
        <v>5940</v>
      </c>
      <c r="I33" s="20"/>
      <c r="J33" s="68"/>
    </row>
    <row r="34" spans="1:10" x14ac:dyDescent="0.25">
      <c r="A34" s="78" t="s">
        <v>41</v>
      </c>
      <c r="B34" s="79"/>
      <c r="C34" s="21"/>
      <c r="D34" s="22"/>
      <c r="E34" s="22"/>
      <c r="F34" s="22"/>
      <c r="G34" s="22"/>
      <c r="H34" s="22"/>
      <c r="I34" s="22"/>
      <c r="J34" s="23"/>
    </row>
    <row r="35" spans="1:10" x14ac:dyDescent="0.25">
      <c r="A35" s="73" t="s">
        <v>6</v>
      </c>
      <c r="B35" s="74"/>
      <c r="C35" s="24"/>
      <c r="E35" s="10"/>
      <c r="F35" s="11"/>
      <c r="G35" s="25"/>
      <c r="H35" s="13">
        <f>F35*G35</f>
        <v>0</v>
      </c>
      <c r="I35" s="14"/>
      <c r="J35" s="66"/>
    </row>
    <row r="36" spans="1:10" x14ac:dyDescent="0.25">
      <c r="A36" s="73" t="s">
        <v>10</v>
      </c>
      <c r="B36" s="74"/>
      <c r="C36" s="24"/>
      <c r="D36" s="9"/>
      <c r="E36" s="10"/>
      <c r="F36" s="11">
        <v>80</v>
      </c>
      <c r="G36" s="25">
        <f>50</f>
        <v>50</v>
      </c>
      <c r="H36" s="13">
        <f t="shared" ref="H36:H40" si="3">F36*G36</f>
        <v>4000</v>
      </c>
      <c r="I36" s="14"/>
      <c r="J36" s="67"/>
    </row>
    <row r="37" spans="1:10" x14ac:dyDescent="0.25">
      <c r="A37" s="73" t="s">
        <v>8</v>
      </c>
      <c r="B37" s="74"/>
      <c r="C37" s="15"/>
      <c r="D37" s="32"/>
      <c r="E37" s="10"/>
      <c r="F37" s="11">
        <v>4</v>
      </c>
      <c r="G37" s="25">
        <f>25</f>
        <v>25</v>
      </c>
      <c r="H37" s="13">
        <f t="shared" si="3"/>
        <v>100</v>
      </c>
      <c r="I37" s="14"/>
      <c r="J37" s="67"/>
    </row>
    <row r="38" spans="1:10" x14ac:dyDescent="0.25">
      <c r="A38" s="26" t="s">
        <v>11</v>
      </c>
      <c r="B38" s="27"/>
      <c r="C38" s="15"/>
      <c r="D38" s="25"/>
      <c r="E38" s="10"/>
      <c r="F38" s="11">
        <v>2</v>
      </c>
      <c r="G38" s="25">
        <f>10</f>
        <v>10</v>
      </c>
      <c r="H38" s="13">
        <f t="shared" si="3"/>
        <v>20</v>
      </c>
      <c r="I38" s="14"/>
      <c r="J38" s="67"/>
    </row>
    <row r="39" spans="1:10" x14ac:dyDescent="0.25">
      <c r="A39" s="75"/>
      <c r="B39" s="76"/>
      <c r="C39" s="15"/>
      <c r="D39" s="25"/>
      <c r="E39" s="10"/>
      <c r="F39" s="11"/>
      <c r="G39" s="25"/>
      <c r="H39" s="13">
        <f t="shared" si="3"/>
        <v>0</v>
      </c>
      <c r="I39" s="14"/>
      <c r="J39" s="67"/>
    </row>
    <row r="40" spans="1:10" x14ac:dyDescent="0.25">
      <c r="A40" s="75"/>
      <c r="B40" s="76"/>
      <c r="C40" s="15"/>
      <c r="D40" s="25"/>
      <c r="E40" s="10">
        <v>0</v>
      </c>
      <c r="F40" s="11"/>
      <c r="G40" s="25"/>
      <c r="H40" s="13">
        <f t="shared" si="3"/>
        <v>0</v>
      </c>
      <c r="I40" s="14"/>
      <c r="J40" s="67"/>
    </row>
    <row r="41" spans="1:10" x14ac:dyDescent="0.25">
      <c r="A41" s="69" t="s">
        <v>20</v>
      </c>
      <c r="B41" s="70"/>
      <c r="C41" s="16"/>
      <c r="D41" s="17"/>
      <c r="E41" s="19">
        <f>SUM(E35:E40)</f>
        <v>0</v>
      </c>
      <c r="F41" s="16">
        <v>0</v>
      </c>
      <c r="G41" s="17">
        <f>SUM(G35:G40)</f>
        <v>85</v>
      </c>
      <c r="H41" s="19">
        <f>SUM(H35:H40)</f>
        <v>4120</v>
      </c>
      <c r="I41" s="20"/>
      <c r="J41" s="68"/>
    </row>
    <row r="42" spans="1:10" ht="28.5" customHeight="1" x14ac:dyDescent="0.25">
      <c r="A42" s="56" t="s">
        <v>42</v>
      </c>
      <c r="B42" s="22"/>
      <c r="C42" s="34"/>
      <c r="D42" s="22"/>
      <c r="E42" s="22"/>
      <c r="F42" s="22"/>
      <c r="G42" s="22"/>
      <c r="H42" s="22"/>
      <c r="I42" s="22"/>
      <c r="J42" s="23"/>
    </row>
    <row r="43" spans="1:10" x14ac:dyDescent="0.25">
      <c r="A43" s="80" t="s">
        <v>7</v>
      </c>
      <c r="B43" s="81"/>
      <c r="C43" s="8"/>
      <c r="D43" s="35"/>
      <c r="E43" s="10"/>
      <c r="F43" s="11">
        <v>1</v>
      </c>
      <c r="G43" s="25">
        <f>20</f>
        <v>20</v>
      </c>
      <c r="H43" s="13">
        <f>F43*G43</f>
        <v>20</v>
      </c>
      <c r="I43" s="14"/>
      <c r="J43" s="66"/>
    </row>
    <row r="44" spans="1:10" x14ac:dyDescent="0.25">
      <c r="A44" s="80" t="s">
        <v>43</v>
      </c>
      <c r="B44" s="81"/>
      <c r="C44" s="8"/>
      <c r="D44" s="35"/>
      <c r="E44" s="10"/>
      <c r="F44" s="11">
        <v>4</v>
      </c>
      <c r="G44" s="25">
        <f>25</f>
        <v>25</v>
      </c>
      <c r="H44" s="13">
        <f t="shared" ref="H44:H49" si="4">F44*G44</f>
        <v>100</v>
      </c>
      <c r="I44" s="14"/>
      <c r="J44" s="67"/>
    </row>
    <row r="45" spans="1:10" x14ac:dyDescent="0.25">
      <c r="A45" s="80" t="s">
        <v>25</v>
      </c>
      <c r="B45" s="81"/>
      <c r="C45" s="8"/>
      <c r="D45" s="35"/>
      <c r="E45" s="10"/>
      <c r="F45" s="11">
        <v>4</v>
      </c>
      <c r="G45" s="25">
        <f>25</f>
        <v>25</v>
      </c>
      <c r="H45" s="13">
        <f t="shared" si="4"/>
        <v>100</v>
      </c>
      <c r="I45" s="14"/>
      <c r="J45" s="67"/>
    </row>
    <row r="46" spans="1:10" x14ac:dyDescent="0.25">
      <c r="A46" s="80" t="s">
        <v>21</v>
      </c>
      <c r="B46" s="81"/>
      <c r="C46" s="8"/>
      <c r="D46" s="35"/>
      <c r="E46" s="10"/>
      <c r="F46" s="11">
        <v>4</v>
      </c>
      <c r="G46" s="25">
        <f>25</f>
        <v>25</v>
      </c>
      <c r="H46" s="13">
        <f t="shared" si="4"/>
        <v>100</v>
      </c>
      <c r="I46" s="14"/>
      <c r="J46" s="67"/>
    </row>
    <row r="47" spans="1:10" x14ac:dyDescent="0.25">
      <c r="A47" s="80" t="s">
        <v>26</v>
      </c>
      <c r="B47" s="81"/>
      <c r="C47" s="8"/>
      <c r="D47" s="35"/>
      <c r="E47" s="10"/>
      <c r="F47" s="11">
        <v>100</v>
      </c>
      <c r="G47" s="25">
        <f>4</f>
        <v>4</v>
      </c>
      <c r="H47" s="13">
        <f t="shared" si="4"/>
        <v>400</v>
      </c>
      <c r="I47" s="14"/>
      <c r="J47" s="67"/>
    </row>
    <row r="48" spans="1:10" x14ac:dyDescent="0.25">
      <c r="A48" s="80" t="s">
        <v>44</v>
      </c>
      <c r="B48" s="81"/>
      <c r="C48" s="8"/>
      <c r="D48" s="35"/>
      <c r="E48" s="10"/>
      <c r="F48" s="11">
        <v>4</v>
      </c>
      <c r="G48" s="25">
        <f>50</f>
        <v>50</v>
      </c>
      <c r="H48" s="13">
        <f t="shared" si="4"/>
        <v>200</v>
      </c>
      <c r="I48" s="14"/>
      <c r="J48" s="67"/>
    </row>
    <row r="49" spans="1:10" x14ac:dyDescent="0.25">
      <c r="A49" s="80"/>
      <c r="B49" s="81"/>
      <c r="C49" s="8"/>
      <c r="D49" s="35"/>
      <c r="E49" s="10"/>
      <c r="F49" s="11"/>
      <c r="G49" s="25"/>
      <c r="H49" s="13">
        <f t="shared" si="4"/>
        <v>0</v>
      </c>
      <c r="I49" s="14"/>
      <c r="J49" s="67"/>
    </row>
    <row r="50" spans="1:10" x14ac:dyDescent="0.25">
      <c r="A50" s="69" t="s">
        <v>46</v>
      </c>
      <c r="B50" s="70"/>
      <c r="C50" s="16">
        <v>0</v>
      </c>
      <c r="D50" s="17"/>
      <c r="E50" s="19">
        <f>SUM(E43:E49)</f>
        <v>0</v>
      </c>
      <c r="F50" s="16">
        <v>0</v>
      </c>
      <c r="G50" s="17">
        <f>SUM(G43:G49)</f>
        <v>149</v>
      </c>
      <c r="H50" s="19">
        <f>SUM(H43:H49)</f>
        <v>920</v>
      </c>
      <c r="I50" s="20"/>
      <c r="J50" s="68"/>
    </row>
    <row r="51" spans="1:10" x14ac:dyDescent="0.25">
      <c r="A51" s="33" t="s">
        <v>45</v>
      </c>
      <c r="B51" s="22"/>
      <c r="C51" s="34"/>
      <c r="D51" s="22"/>
      <c r="E51" s="22"/>
      <c r="F51" s="22"/>
      <c r="G51" s="22"/>
      <c r="H51" s="22"/>
      <c r="I51" s="22"/>
      <c r="J51" s="23"/>
    </row>
    <row r="52" spans="1:10" x14ac:dyDescent="0.25">
      <c r="A52" s="80" t="s">
        <v>28</v>
      </c>
      <c r="B52" s="81"/>
      <c r="C52" s="15"/>
      <c r="D52" s="25"/>
      <c r="E52" s="10"/>
      <c r="F52" s="11">
        <v>2</v>
      </c>
      <c r="G52" s="25">
        <v>50</v>
      </c>
      <c r="H52" s="13">
        <f>F52*G52</f>
        <v>100</v>
      </c>
      <c r="I52" s="14"/>
      <c r="J52" s="66"/>
    </row>
    <row r="53" spans="1:10" x14ac:dyDescent="0.25">
      <c r="A53" s="80" t="s">
        <v>22</v>
      </c>
      <c r="B53" s="81"/>
      <c r="C53" s="15"/>
      <c r="D53" s="25"/>
      <c r="E53" s="10"/>
      <c r="F53" s="11">
        <v>2</v>
      </c>
      <c r="G53" s="25">
        <f>25</f>
        <v>25</v>
      </c>
      <c r="H53" s="13">
        <f t="shared" ref="H53:H56" si="5">F53*G53</f>
        <v>50</v>
      </c>
      <c r="I53" s="14"/>
      <c r="J53" s="67"/>
    </row>
    <row r="54" spans="1:10" x14ac:dyDescent="0.25">
      <c r="A54" s="80" t="s">
        <v>29</v>
      </c>
      <c r="B54" s="81"/>
      <c r="C54" s="15"/>
      <c r="D54" s="25"/>
      <c r="E54" s="10"/>
      <c r="F54" s="11">
        <v>2</v>
      </c>
      <c r="G54" s="25">
        <v>5</v>
      </c>
      <c r="H54" s="13">
        <f t="shared" si="5"/>
        <v>10</v>
      </c>
      <c r="I54" s="14"/>
      <c r="J54" s="67"/>
    </row>
    <row r="55" spans="1:10" x14ac:dyDescent="0.25">
      <c r="A55" s="75"/>
      <c r="B55" s="89"/>
      <c r="C55" s="15"/>
      <c r="D55" s="25"/>
      <c r="E55" s="10"/>
      <c r="F55" s="11"/>
      <c r="G55" s="25"/>
      <c r="H55" s="13">
        <f t="shared" si="5"/>
        <v>0</v>
      </c>
      <c r="I55" s="14"/>
      <c r="J55" s="67"/>
    </row>
    <row r="56" spans="1:10" x14ac:dyDescent="0.25">
      <c r="A56" s="75"/>
      <c r="B56" s="89"/>
      <c r="C56" s="15"/>
      <c r="D56" s="25"/>
      <c r="E56" s="10">
        <v>0</v>
      </c>
      <c r="F56" s="11"/>
      <c r="G56" s="25"/>
      <c r="H56" s="13">
        <f t="shared" si="5"/>
        <v>0</v>
      </c>
      <c r="I56" s="14"/>
      <c r="J56" s="67"/>
    </row>
    <row r="57" spans="1:10" ht="15.75" thickBot="1" x14ac:dyDescent="0.3">
      <c r="A57" s="69" t="s">
        <v>27</v>
      </c>
      <c r="B57" s="70"/>
      <c r="C57" s="16">
        <v>0</v>
      </c>
      <c r="D57" s="17"/>
      <c r="E57" s="19">
        <f>SUM(E52:E56)</f>
        <v>0</v>
      </c>
      <c r="F57" s="16">
        <v>0</v>
      </c>
      <c r="G57" s="17">
        <f>SUM(G52:G56)</f>
        <v>80</v>
      </c>
      <c r="H57" s="19">
        <f>SUM(H52:H56)</f>
        <v>160</v>
      </c>
      <c r="I57" s="20"/>
      <c r="J57" s="68"/>
    </row>
    <row r="58" spans="1:10" x14ac:dyDescent="0.25">
      <c r="A58" s="82"/>
      <c r="B58" s="83"/>
      <c r="C58" s="36"/>
      <c r="D58" s="37"/>
      <c r="E58" s="38"/>
      <c r="F58" s="39"/>
      <c r="G58" s="40"/>
      <c r="H58" s="41"/>
      <c r="I58" s="42"/>
      <c r="J58" s="43"/>
    </row>
    <row r="59" spans="1:10" ht="15.75" thickBot="1" x14ac:dyDescent="0.3">
      <c r="A59" s="84" t="s">
        <v>30</v>
      </c>
      <c r="B59" s="85"/>
      <c r="C59" s="44"/>
      <c r="D59" s="45"/>
      <c r="E59" s="46"/>
      <c r="F59" s="47"/>
      <c r="G59" s="48">
        <f>H15+H21+H33+H41+H50+H57</f>
        <v>30990</v>
      </c>
      <c r="H59" s="49"/>
      <c r="I59" s="50"/>
      <c r="J59" s="43"/>
    </row>
    <row r="60" spans="1:10" ht="15.75" thickBot="1" x14ac:dyDescent="0.3">
      <c r="A60" s="86"/>
      <c r="B60" s="87"/>
      <c r="C60" s="51"/>
      <c r="D60" s="51"/>
      <c r="E60" s="52"/>
      <c r="F60" s="47"/>
      <c r="G60" s="48"/>
      <c r="H60" s="49"/>
      <c r="I60" s="53"/>
    </row>
    <row r="62" spans="1:10" x14ac:dyDescent="0.25">
      <c r="A62" s="57" t="s">
        <v>48</v>
      </c>
    </row>
    <row r="63" spans="1:10" ht="30" x14ac:dyDescent="0.25">
      <c r="A63" s="58" t="s">
        <v>50</v>
      </c>
    </row>
    <row r="64" spans="1:10" ht="113.25" customHeight="1" x14ac:dyDescent="0.25">
      <c r="A64" s="58" t="s">
        <v>49</v>
      </c>
    </row>
  </sheetData>
  <mergeCells count="58">
    <mergeCell ref="A58:B58"/>
    <mergeCell ref="A59:B59"/>
    <mergeCell ref="A60:B60"/>
    <mergeCell ref="A1:J1"/>
    <mergeCell ref="A50:B50"/>
    <mergeCell ref="A52:B52"/>
    <mergeCell ref="J52:J57"/>
    <mergeCell ref="A53:B53"/>
    <mergeCell ref="A54:B54"/>
    <mergeCell ref="A55:B55"/>
    <mergeCell ref="A56:B56"/>
    <mergeCell ref="A57:B57"/>
    <mergeCell ref="A43:B43"/>
    <mergeCell ref="J43:J50"/>
    <mergeCell ref="A44:B44"/>
    <mergeCell ref="A45:B45"/>
    <mergeCell ref="A46:B46"/>
    <mergeCell ref="A47:B47"/>
    <mergeCell ref="A48:B48"/>
    <mergeCell ref="A49:B49"/>
    <mergeCell ref="A40:B40"/>
    <mergeCell ref="A41:B41"/>
    <mergeCell ref="A34:B34"/>
    <mergeCell ref="A35:B35"/>
    <mergeCell ref="J35:J41"/>
    <mergeCell ref="A36:B36"/>
    <mergeCell ref="A37:B37"/>
    <mergeCell ref="A39:B39"/>
    <mergeCell ref="A22:B22"/>
    <mergeCell ref="A23:B23"/>
    <mergeCell ref="J23:J33"/>
    <mergeCell ref="A24:B24"/>
    <mergeCell ref="A25:B25"/>
    <mergeCell ref="A26:B26"/>
    <mergeCell ref="A28:B28"/>
    <mergeCell ref="A29:B29"/>
    <mergeCell ref="A32:B32"/>
    <mergeCell ref="A33:B33"/>
    <mergeCell ref="A16:B16"/>
    <mergeCell ref="A17:B17"/>
    <mergeCell ref="J17:J21"/>
    <mergeCell ref="A18:B18"/>
    <mergeCell ref="A19:B19"/>
    <mergeCell ref="A20:B20"/>
    <mergeCell ref="A21:B21"/>
    <mergeCell ref="A12:B12"/>
    <mergeCell ref="A13:B13"/>
    <mergeCell ref="A14:B14"/>
    <mergeCell ref="A2:B2"/>
    <mergeCell ref="A3:J3"/>
    <mergeCell ref="A4:B4"/>
    <mergeCell ref="J4:J15"/>
    <mergeCell ref="A6:B6"/>
    <mergeCell ref="A7:B7"/>
    <mergeCell ref="A9:B9"/>
    <mergeCell ref="A10:B10"/>
    <mergeCell ref="A11:B11"/>
    <mergeCell ref="A15:B1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Kanadi Dauda Gava</dc:creator>
  <cp:lastModifiedBy>Dauda Gava</cp:lastModifiedBy>
  <dcterms:created xsi:type="dcterms:W3CDTF">2023-04-03T08:56:29Z</dcterms:created>
  <dcterms:modified xsi:type="dcterms:W3CDTF">2023-04-03T19:02:08Z</dcterms:modified>
</cp:coreProperties>
</file>